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'!$5:$7</definedName>
  </definedNames>
  <calcPr fullCalcOnLoad="1"/>
</workbook>
</file>

<file path=xl/sharedStrings.xml><?xml version="1.0" encoding="utf-8"?>
<sst xmlns="http://schemas.openxmlformats.org/spreadsheetml/2006/main" count="88" uniqueCount="86">
  <si>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</si>
  <si>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</si>
  <si>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</si>
  <si>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</si>
  <si>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</si>
  <si>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</si>
  <si>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</si>
  <si>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</si>
  <si>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</si>
  <si>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</si>
  <si>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</si>
  <si>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</si>
  <si>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</si>
  <si>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</si>
  <si>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</si>
  <si>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</si>
  <si>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</si>
  <si>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dr Alexandra Stan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</si>
  <si>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</si>
  <si>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</si>
  <si>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</si>
  <si>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</si>
  <si>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</si>
  <si>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</si>
  <si>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</si>
  <si>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</si>
  <si>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</si>
  <si>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</si>
  <si>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</si>
  <si>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</si>
  <si>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</si>
  <si>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</si>
  <si>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</si>
  <si>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</si>
  <si>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</si>
  <si>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</si>
  <si>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</si>
  <si>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</si>
  <si>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</si>
  <si>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</si>
  <si>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</si>
  <si>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</si>
  <si>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</si>
  <si>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</si>
  <si>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</si>
  <si>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</si>
  <si>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</si>
  <si>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</si>
  <si>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</si>
  <si>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</si>
  <si>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</si>
  <si>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</si>
  <si>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</si>
  <si>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</si>
  <si>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</si>
  <si>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</si>
  <si>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</si>
  <si>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</si>
  <si>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</si>
  <si>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</si>
  <si>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</si>
  <si>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</si>
  <si>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</si>
  <si>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</si>
  <si>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</si>
  <si>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</si>
  <si>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</si>
  <si>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</si>
  <si>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</si>
  <si>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</si>
  <si>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</si>
  <si>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</si>
  <si>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</si>
  <si>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</si>
  <si>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</si>
  <si>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</si>
  <si>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</si>
  <si>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</si>
  <si>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</si>
  <si>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</si>
  <si>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Sef serv.Relatii cu furnizorii</t>
  </si>
  <si>
    <t>Promed System SRL Targoviste</t>
  </si>
  <si>
    <t>ec Georgeta Ionita</t>
  </si>
  <si>
    <t>ec Niculina Sandu</t>
  </si>
  <si>
    <t>Lista furnizorilor de servicii paraclinice de radiologie-imagistica medicala din jud.Dambovita si sumele repartizate pentru noiembrie-decembrie 2014,din sumele suplimentate conform Referat din 30.10.2014,utilizand criteriile din anexa 20 la Ordinul MS/CNAS nr.619/360/2014.</t>
  </si>
  <si>
    <t>03.11.2014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</si>
</sst>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76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  <c r="K2" s="50" t="s">
        <v>31</v>
      </c>
      <c r="L2" s="40" t="s">
        <v>32</v>
      </c>
      <c r="M2" s="40" t="s">
        <v>33</v>
      </c>
      <c r="N2" s="40" t="s">
        <v>34</v>
      </c>
      <c r="O2" s="40" t="s">
        <v>12</v>
      </c>
      <c r="P2" s="40" t="s">
        <v>35</v>
      </c>
      <c r="Q2" s="40" t="s">
        <v>36</v>
      </c>
      <c r="R2" s="40" t="s">
        <v>37</v>
      </c>
      <c r="S2" s="40" t="s">
        <v>38</v>
      </c>
      <c r="T2" s="40" t="s">
        <v>39</v>
      </c>
      <c r="U2" s="40" t="s">
        <v>40</v>
      </c>
      <c r="V2" s="40" t="s">
        <v>41</v>
      </c>
      <c r="W2" s="40" t="s">
        <v>42</v>
      </c>
      <c r="X2" s="40" t="s">
        <v>43</v>
      </c>
      <c r="Y2" s="40" t="s">
        <v>44</v>
      </c>
      <c r="Z2" s="40" t="s">
        <v>45</v>
      </c>
      <c r="AA2" s="40" t="s">
        <v>46</v>
      </c>
      <c r="AB2" s="40" t="s">
        <v>47</v>
      </c>
      <c r="AC2" s="40" t="s">
        <v>48</v>
      </c>
      <c r="AD2" s="40" t="s">
        <v>49</v>
      </c>
      <c r="AE2" s="40" t="s">
        <v>50</v>
      </c>
      <c r="AF2" s="40" t="s">
        <v>54</v>
      </c>
      <c r="AG2" s="40" t="s">
        <v>55</v>
      </c>
      <c r="AH2" s="40" t="s">
        <v>56</v>
      </c>
      <c r="AI2" s="40" t="s">
        <v>57</v>
      </c>
      <c r="AJ2" s="40" t="s">
        <v>58</v>
      </c>
      <c r="AK2" s="40" t="s">
        <v>59</v>
      </c>
      <c r="AL2" s="40" t="s">
        <v>60</v>
      </c>
      <c r="AM2" s="40" t="s">
        <v>61</v>
      </c>
      <c r="AN2" s="40" t="s">
        <v>62</v>
      </c>
      <c r="AO2" s="40" t="s">
        <v>51</v>
      </c>
      <c r="AP2" s="40" t="s">
        <v>52</v>
      </c>
      <c r="AQ2" s="40" t="s">
        <v>53</v>
      </c>
      <c r="AR2" s="40" t="s">
        <v>63</v>
      </c>
      <c r="AS2" s="40" t="s">
        <v>64</v>
      </c>
      <c r="AT2" s="40" t="s">
        <v>65</v>
      </c>
      <c r="AU2" s="40" t="s">
        <v>66</v>
      </c>
      <c r="AV2" s="40" t="s">
        <v>67</v>
      </c>
      <c r="AW2" s="40" t="s">
        <v>68</v>
      </c>
      <c r="AX2" s="40" t="s">
        <v>69</v>
      </c>
      <c r="AY2" s="40" t="s">
        <v>70</v>
      </c>
      <c r="AZ2" s="40" t="s">
        <v>71</v>
      </c>
      <c r="BA2" s="40" t="s">
        <v>72</v>
      </c>
      <c r="BB2" s="40" t="s">
        <v>73</v>
      </c>
      <c r="BC2" s="40" t="s">
        <v>74</v>
      </c>
      <c r="BD2" s="51" t="s">
        <v>75</v>
      </c>
      <c r="BE2" s="40" t="s">
        <v>76</v>
      </c>
      <c r="BF2" s="40" t="s">
        <v>77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 t="e">
        <f>MAX(BG9,BG11)</f>
        <v>#NAME?</v>
      </c>
      <c r="BH3" s="23" t="e">
        <f>BG3</f>
        <v>#NAME?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 t="e">
        <f>MIN(BG9,BG11)</f>
        <v>#NAME?</v>
      </c>
      <c r="BH4" s="23" t="e">
        <f>BG4</f>
        <v>#NAME?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 t="e">
        <f t="shared" si="2"/>
        <v>#NAME?</v>
      </c>
      <c r="BH5" s="24" t="e">
        <f>BG5</f>
        <v>#NAME?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20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 t="e">
        <f t="shared" si="4"/>
        <v>#NAME?</v>
      </c>
      <c r="Q9" s="12" t="e">
        <f t="shared" si="4"/>
        <v>#NAME?</v>
      </c>
      <c r="R9" s="12" t="e">
        <f t="shared" si="4"/>
        <v>#NAME?</v>
      </c>
      <c r="S9" s="12" t="e">
        <f t="shared" si="4"/>
        <v>#NAME?</v>
      </c>
      <c r="T9" s="12" t="e">
        <f t="shared" si="4"/>
        <v>#NAME?</v>
      </c>
      <c r="U9" s="12" t="e">
        <f t="shared" si="4"/>
        <v>#NAME?</v>
      </c>
      <c r="V9" s="12" t="e">
        <f t="shared" si="4"/>
        <v>#NAME?</v>
      </c>
      <c r="W9" s="12" t="e">
        <f t="shared" si="4"/>
        <v>#NAME?</v>
      </c>
      <c r="X9" s="12" t="e">
        <f t="shared" si="4"/>
        <v>#NAME?</v>
      </c>
      <c r="Y9" s="12" t="e">
        <f t="shared" si="4"/>
        <v>#NAME?</v>
      </c>
      <c r="Z9" s="12" t="e">
        <f t="shared" si="4"/>
        <v>#NAME?</v>
      </c>
      <c r="AA9" s="12" t="e">
        <f t="shared" si="4"/>
        <v>#NAME?</v>
      </c>
      <c r="AB9" s="12" t="e">
        <f t="shared" si="4"/>
        <v>#NAME?</v>
      </c>
      <c r="AC9" s="12" t="e">
        <f t="shared" si="4"/>
        <v>#NAME?</v>
      </c>
      <c r="AD9" s="12" t="e">
        <f t="shared" si="4"/>
        <v>#NAME?</v>
      </c>
      <c r="AE9" s="12" t="e">
        <f t="shared" si="4"/>
        <v>#NAME?</v>
      </c>
      <c r="AF9" s="12" t="e">
        <f aca="true" t="shared" si="5" ref="AF9:BF9">IF(AF8&lt;&gt;0,punctaj1(AF4,AF3,AF8),"")</f>
        <v>#NAME?</v>
      </c>
      <c r="AG9" s="12" t="e">
        <f t="shared" si="5"/>
        <v>#NAME?</v>
      </c>
      <c r="AH9" s="12" t="e">
        <f t="shared" si="5"/>
        <v>#NAME?</v>
      </c>
      <c r="AI9" s="12" t="e">
        <f t="shared" si="5"/>
        <v>#NAME?</v>
      </c>
      <c r="AJ9" s="12" t="e">
        <f t="shared" si="5"/>
        <v>#NAME?</v>
      </c>
      <c r="AK9" s="12" t="e">
        <f t="shared" si="5"/>
        <v>#NAME?</v>
      </c>
      <c r="AL9" s="12" t="e">
        <f t="shared" si="5"/>
        <v>#NAME?</v>
      </c>
      <c r="AM9" s="12" t="e">
        <f t="shared" si="5"/>
        <v>#NAME?</v>
      </c>
      <c r="AN9" s="12" t="e">
        <f t="shared" si="5"/>
        <v>#NAME?</v>
      </c>
      <c r="AO9" s="12" t="e">
        <f t="shared" si="5"/>
        <v>#NAME?</v>
      </c>
      <c r="AP9" s="12" t="e">
        <f t="shared" si="5"/>
        <v>#NAME?</v>
      </c>
      <c r="AQ9" s="12" t="e">
        <f t="shared" si="5"/>
        <v>#NAME?</v>
      </c>
      <c r="AR9" s="12" t="e">
        <f t="shared" si="5"/>
        <v>#NAME?</v>
      </c>
      <c r="AS9" s="12" t="e">
        <f t="shared" si="5"/>
        <v>#NAME?</v>
      </c>
      <c r="AT9" s="12" t="e">
        <f t="shared" si="5"/>
        <v>#NAME?</v>
      </c>
      <c r="AU9" s="12" t="e">
        <f t="shared" si="5"/>
        <v>#NAME?</v>
      </c>
      <c r="AV9" s="12" t="e">
        <f t="shared" si="5"/>
        <v>#NAME?</v>
      </c>
      <c r="AW9" s="12" t="e">
        <f t="shared" si="5"/>
        <v>#NAME?</v>
      </c>
      <c r="AX9" s="12">
        <f t="shared" si="5"/>
      </c>
      <c r="AY9" s="12" t="e">
        <f t="shared" si="5"/>
        <v>#NAME?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 t="e">
        <f t="shared" si="5"/>
        <v>#NAME?</v>
      </c>
      <c r="BG9" s="30" t="e">
        <f>SUM(C9:BF9)</f>
        <v>#NAME?</v>
      </c>
      <c r="BH9" s="12" t="e">
        <f>IF(BG9&lt;&gt;0,punctaj1($BH$4,$BH$3,BG9),"")</f>
        <v>#NAME?</v>
      </c>
    </row>
    <row r="10" spans="1:60" ht="15" customHeight="1">
      <c r="A10" s="53" t="s">
        <v>21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 t="e">
        <f>IF(C10&lt;&gt;0,punctaj1(C4,C3,C10),"")</f>
        <v>#NAME?</v>
      </c>
      <c r="D11" s="47" t="e">
        <f aca="true" t="shared" si="6" ref="D11:BF11">IF(D10&lt;&gt;0,punctaj1(D4,D3,D10),"")</f>
        <v>#NAME?</v>
      </c>
      <c r="E11" s="47" t="e">
        <f t="shared" si="6"/>
        <v>#NAME?</v>
      </c>
      <c r="F11" s="47" t="e">
        <f t="shared" si="6"/>
        <v>#NAME?</v>
      </c>
      <c r="G11" s="47" t="e">
        <f t="shared" si="6"/>
        <v>#NAME?</v>
      </c>
      <c r="H11" s="47" t="e">
        <f t="shared" si="6"/>
        <v>#NAME?</v>
      </c>
      <c r="I11" s="47" t="e">
        <f t="shared" si="6"/>
        <v>#NAME?</v>
      </c>
      <c r="J11" s="47" t="e">
        <f t="shared" si="6"/>
        <v>#NAME?</v>
      </c>
      <c r="K11" s="47" t="e">
        <f t="shared" si="6"/>
        <v>#NAME?</v>
      </c>
      <c r="L11" s="47" t="e">
        <f t="shared" si="6"/>
        <v>#NAME?</v>
      </c>
      <c r="M11" s="47" t="e">
        <f t="shared" si="6"/>
        <v>#NAME?</v>
      </c>
      <c r="N11" s="47" t="e">
        <f t="shared" si="6"/>
        <v>#NAME?</v>
      </c>
      <c r="O11" s="47" t="e">
        <f t="shared" si="6"/>
        <v>#NAME?</v>
      </c>
      <c r="P11" s="47" t="e">
        <f t="shared" si="6"/>
        <v>#NAME?</v>
      </c>
      <c r="Q11" s="47" t="e">
        <f t="shared" si="6"/>
        <v>#NAME?</v>
      </c>
      <c r="R11" s="47" t="e">
        <f t="shared" si="6"/>
        <v>#NAME?</v>
      </c>
      <c r="S11" s="47" t="e">
        <f t="shared" si="6"/>
        <v>#NAME?</v>
      </c>
      <c r="T11" s="47" t="e">
        <f t="shared" si="6"/>
        <v>#NAME?</v>
      </c>
      <c r="U11" s="47" t="e">
        <f t="shared" si="6"/>
        <v>#NAME?</v>
      </c>
      <c r="V11" s="47" t="e">
        <f t="shared" si="6"/>
        <v>#NAME?</v>
      </c>
      <c r="W11" s="47" t="e">
        <f t="shared" si="6"/>
        <v>#NAME?</v>
      </c>
      <c r="X11" s="47" t="e">
        <f t="shared" si="6"/>
        <v>#NAME?</v>
      </c>
      <c r="Y11" s="47" t="e">
        <f t="shared" si="6"/>
        <v>#NAME?</v>
      </c>
      <c r="Z11" s="47" t="e">
        <f t="shared" si="6"/>
        <v>#NAME?</v>
      </c>
      <c r="AA11" s="47" t="e">
        <f t="shared" si="6"/>
        <v>#NAME?</v>
      </c>
      <c r="AB11" s="47" t="e">
        <f t="shared" si="6"/>
        <v>#NAME?</v>
      </c>
      <c r="AC11" s="47" t="e">
        <f t="shared" si="6"/>
        <v>#NAME?</v>
      </c>
      <c r="AD11" s="47" t="e">
        <f t="shared" si="6"/>
        <v>#NAME?</v>
      </c>
      <c r="AE11" s="47" t="e">
        <f t="shared" si="6"/>
        <v>#NAME?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 t="e">
        <f t="shared" si="6"/>
        <v>#NAME?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 t="e">
        <f>SUM(C11:BF11)</f>
        <v>#NAME?</v>
      </c>
      <c r="BH11" s="12" t="e">
        <f>IF(BG11&lt;&gt;0,punctaj1($BH$4,$BH$3,BG11),"")</f>
        <v>#NAME?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39"/>
  <sheetViews>
    <sheetView showGridLines="0" tabSelected="1" zoomScalePageLayoutView="0" workbookViewId="0" topLeftCell="A1">
      <selection activeCell="M7" sqref="M7"/>
    </sheetView>
  </sheetViews>
  <sheetFormatPr defaultColWidth="9.140625" defaultRowHeight="12.75"/>
  <cols>
    <col min="1" max="1" width="26.5742187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1" spans="1:4" ht="12.75">
      <c r="A1" s="56" t="s">
        <v>84</v>
      </c>
      <c r="B1" s="57"/>
      <c r="C1" s="57"/>
      <c r="D1" s="57"/>
    </row>
    <row r="2" spans="1:4" ht="12.75">
      <c r="A2" s="56"/>
      <c r="B2" s="57"/>
      <c r="C2" s="57"/>
      <c r="D2" s="57"/>
    </row>
    <row r="3" spans="1:4" ht="12.75">
      <c r="A3" s="56"/>
      <c r="B3" s="57"/>
      <c r="C3" s="57"/>
      <c r="D3" s="57"/>
    </row>
    <row r="4" spans="1:4" ht="12.75">
      <c r="A4" s="57"/>
      <c r="B4" s="57"/>
      <c r="C4" s="57"/>
      <c r="D4" s="57"/>
    </row>
    <row r="5" spans="1:4" s="15" customFormat="1" ht="27" customHeight="1">
      <c r="A5" s="54" t="s">
        <v>0</v>
      </c>
      <c r="B5" s="32" t="s">
        <v>78</v>
      </c>
      <c r="C5" s="55" t="s">
        <v>15</v>
      </c>
      <c r="D5" s="55"/>
    </row>
    <row r="6" spans="1:4" s="26" customFormat="1" ht="21" customHeight="1">
      <c r="A6" s="54"/>
      <c r="B6" s="33"/>
      <c r="C6" s="31"/>
      <c r="D6" s="34">
        <v>1</v>
      </c>
    </row>
    <row r="7" spans="1:4" s="15" customFormat="1" ht="12.75">
      <c r="A7" s="54"/>
      <c r="B7" s="17"/>
      <c r="C7" s="16" t="s">
        <v>3</v>
      </c>
      <c r="D7" s="16" t="s">
        <v>5</v>
      </c>
    </row>
    <row r="8" spans="1:4" s="25" customFormat="1" ht="15" customHeight="1">
      <c r="A8" s="35"/>
      <c r="B8" s="36">
        <v>102807</v>
      </c>
      <c r="C8" s="37"/>
      <c r="D8" s="37">
        <f>B8*D6</f>
        <v>102807</v>
      </c>
    </row>
    <row r="9" spans="1:4" ht="12.75">
      <c r="A9" s="2" t="s">
        <v>81</v>
      </c>
      <c r="B9" s="38">
        <f>D9</f>
        <v>41471.430612000004</v>
      </c>
      <c r="C9" s="39">
        <v>555.74</v>
      </c>
      <c r="D9" s="18">
        <f>C9*$D$13</f>
        <v>41471.430612000004</v>
      </c>
    </row>
    <row r="10" spans="1:4" ht="12.75">
      <c r="A10" s="2" t="str">
        <f>categorie!A10</f>
        <v>Almina Trading SRL Targoviste</v>
      </c>
      <c r="B10" s="38">
        <f>D10</f>
        <v>34396.348134</v>
      </c>
      <c r="C10" s="39">
        <v>460.93</v>
      </c>
      <c r="D10" s="18">
        <f>C10*$D$13</f>
        <v>34396.348134</v>
      </c>
    </row>
    <row r="11" spans="1:4" ht="12.75">
      <c r="A11" s="4" t="str">
        <f>categorie!A8</f>
        <v>Prolife SRL Targoviste</v>
      </c>
      <c r="B11" s="38">
        <f>D11</f>
        <v>26939.1918</v>
      </c>
      <c r="C11" s="39">
        <v>361</v>
      </c>
      <c r="D11" s="18">
        <f>C11*$D$13</f>
        <v>26939.1918</v>
      </c>
    </row>
    <row r="12" spans="1:4" ht="12.75">
      <c r="A12" s="14" t="s">
        <v>22</v>
      </c>
      <c r="B12" s="7">
        <f>SUM(B9:B11)</f>
        <v>102806.970546</v>
      </c>
      <c r="C12" s="7">
        <f>SUM(C9:C11)</f>
        <v>1377.67</v>
      </c>
      <c r="D12" s="7">
        <f>SUM(D9:D11)</f>
        <v>102806.970546</v>
      </c>
    </row>
    <row r="13" spans="1:4" ht="12.75">
      <c r="A13" s="2" t="s">
        <v>4</v>
      </c>
      <c r="B13" s="5"/>
      <c r="C13" s="8"/>
      <c r="D13" s="8">
        <f>ROUND(D8/C12,4)</f>
        <v>74.6238</v>
      </c>
    </row>
    <row r="16" spans="1:4" ht="12.75">
      <c r="A16" s="1" t="s">
        <v>6</v>
      </c>
      <c r="B16" s="1"/>
      <c r="C16" s="1"/>
      <c r="D16" s="1" t="s">
        <v>85</v>
      </c>
    </row>
    <row r="17" spans="1:4" ht="12.75">
      <c r="A17" s="1" t="s">
        <v>17</v>
      </c>
      <c r="B17" s="1"/>
      <c r="C17" s="1"/>
      <c r="D17" s="1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1" t="s">
        <v>11</v>
      </c>
      <c r="B21" s="1"/>
      <c r="C21" s="1" t="s">
        <v>16</v>
      </c>
      <c r="D21" s="3"/>
    </row>
    <row r="22" spans="1:4" ht="12.75">
      <c r="A22" s="1" t="s">
        <v>83</v>
      </c>
      <c r="B22" s="1"/>
      <c r="C22" s="1" t="s">
        <v>79</v>
      </c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 t="s">
        <v>80</v>
      </c>
      <c r="B26" s="3"/>
      <c r="C26" s="3"/>
      <c r="D26" s="3"/>
    </row>
    <row r="27" spans="1:4" ht="12.75">
      <c r="A27" s="3" t="s">
        <v>82</v>
      </c>
      <c r="B27" s="3"/>
      <c r="C27" s="3" t="s">
        <v>18</v>
      </c>
      <c r="D27" s="3"/>
    </row>
    <row r="28" spans="1:4" ht="12.75">
      <c r="A28" s="3"/>
      <c r="B28" s="3"/>
      <c r="C28" s="3" t="s">
        <v>19</v>
      </c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</sheetData>
  <sheetProtection/>
  <mergeCells count="3">
    <mergeCell ref="A5:A7"/>
    <mergeCell ref="C5:D5"/>
    <mergeCell ref="A1:D4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2014-04-30T06:47:17Z</cp:lastPrinted>
  <dcterms:created xsi:type="dcterms:W3CDTF">2003-01-21T08:22:40Z</dcterms:created>
  <dcterms:modified xsi:type="dcterms:W3CDTF">2014-11-03T07:13:54Z</dcterms:modified>
  <cp:category/>
  <cp:version/>
  <cp:contentType/>
  <cp:contentStatus/>
</cp:coreProperties>
</file>